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3090" activeTab="2"/>
  </bookViews>
  <sheets>
    <sheet name="Лист1" sheetId="1" r:id="rId1"/>
    <sheet name="Лист2" sheetId="2" r:id="rId2"/>
    <sheet name="Лист3" sheetId="3" r:id="rId3"/>
  </sheets>
  <definedNames>
    <definedName name="a">'Лист1'!$A$3</definedName>
    <definedName name="b">'Лист1'!$B$3</definedName>
    <definedName name="c_">'Лист1'!$C$3</definedName>
    <definedName name="D">'Лист1'!$A$4</definedName>
    <definedName name="s">'Лист1'!$C$3</definedName>
    <definedName name="с">'Лист1'!$C$3</definedName>
  </definedNames>
  <calcPr fullCalcOnLoad="1"/>
</workbook>
</file>

<file path=xl/sharedStrings.xml><?xml version="1.0" encoding="utf-8"?>
<sst xmlns="http://schemas.openxmlformats.org/spreadsheetml/2006/main" count="61" uniqueCount="44">
  <si>
    <t>1. Решение квадратного уравнения а*х*х+b*x+c=0</t>
  </si>
  <si>
    <t>a=</t>
  </si>
  <si>
    <t>b=</t>
  </si>
  <si>
    <t>c=</t>
  </si>
  <si>
    <t>&lt;--коэффициенты a,b,c</t>
  </si>
  <si>
    <t>&lt;--дискриминант</t>
  </si>
  <si>
    <t>&lt;--первый корень</t>
  </si>
  <si>
    <t>&lt;--второй корень</t>
  </si>
  <si>
    <t>Вычисление корней с проверкой дискриминанта</t>
  </si>
  <si>
    <t>&lt;--корень квадратный из дискриминанта</t>
  </si>
  <si>
    <t>2. Итоги экзаменационной сессии</t>
  </si>
  <si>
    <t>№ п/п</t>
  </si>
  <si>
    <t>1.</t>
  </si>
  <si>
    <t>2.</t>
  </si>
  <si>
    <t>3.</t>
  </si>
  <si>
    <t>4.</t>
  </si>
  <si>
    <t>5.</t>
  </si>
  <si>
    <t>ФИО</t>
  </si>
  <si>
    <t>Математика</t>
  </si>
  <si>
    <t>Информатика</t>
  </si>
  <si>
    <t>Эконом. теория</t>
  </si>
  <si>
    <t>Петров П.П.</t>
  </si>
  <si>
    <t>Николаев Н.Н.</t>
  </si>
  <si>
    <t>Кудник И.К.</t>
  </si>
  <si>
    <t>Лепешко И.И.</t>
  </si>
  <si>
    <t>Иванов А.А</t>
  </si>
  <si>
    <t>средний балл по предмету</t>
  </si>
  <si>
    <t>Минимальная стипендия</t>
  </si>
  <si>
    <t>Выплата стипендий</t>
  </si>
  <si>
    <t>Средний балл</t>
  </si>
  <si>
    <t>Стипендия</t>
  </si>
  <si>
    <t>Итоги экзаменационной сессии</t>
  </si>
  <si>
    <t>Количество сдавших сессию на отлично</t>
  </si>
  <si>
    <t>на хорошо и отлично</t>
  </si>
  <si>
    <t>неуспевающих</t>
  </si>
  <si>
    <t>самый сложный предмет</t>
  </si>
  <si>
    <t>студент с наивысшим баллом</t>
  </si>
  <si>
    <t>отличники</t>
  </si>
  <si>
    <t>хорошисты</t>
  </si>
  <si>
    <t>неуспевающие</t>
  </si>
  <si>
    <t>Определение типа треугольника</t>
  </si>
  <si>
    <t>Определение 1</t>
  </si>
  <si>
    <t>Определение 2</t>
  </si>
  <si>
    <t>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</si>
</sst>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0" sqref="A10"/>
    </sheetView>
  </sheetViews>
  <sheetFormatPr defaultColWidth="9.00390625" defaultRowHeight="12.75"/>
  <cols>
    <col min="4" max="4" width="20.75390625" style="0" bestFit="1" customWidth="1"/>
  </cols>
  <sheetData>
    <row r="1" ht="12.75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4" ht="12.75">
      <c r="A3">
        <v>22</v>
      </c>
      <c r="B3">
        <v>-12</v>
      </c>
      <c r="C3">
        <v>-46</v>
      </c>
      <c r="D3" t="s">
        <v>4</v>
      </c>
    </row>
    <row r="4" spans="1:4" ht="12.75">
      <c r="A4" s="2">
        <f>IF(A3=0,"уравнение не квадратное",b^2-4*a*c_)</f>
        <v>4192</v>
      </c>
      <c r="D4" t="s">
        <v>5</v>
      </c>
    </row>
    <row r="5" spans="1:4" ht="12.75">
      <c r="A5">
        <f>IF(AND(a=0,b=0,c_=0),"любое",IF(AND(a=0,b=0),"нет решений",IF(a=0,-c_/b,IF(D&gt;=0,(-b+SQRT(D))/(2*a),"нет решений"))))</f>
        <v>1.7442194596580587</v>
      </c>
      <c r="D5" t="s">
        <v>6</v>
      </c>
    </row>
    <row r="6" spans="1:4" ht="12.75">
      <c r="A6">
        <f>IF(AND(a=0,b=0,c_=0),"любое",IF(AND(a=0,b=0),"нет решений",IF(a=0,-c_/b,IF(D&gt;=0,(-b-SQRT(D))/(2*a),"нет решений"))))</f>
        <v>-1.1987649142035133</v>
      </c>
      <c r="D6" t="s">
        <v>7</v>
      </c>
    </row>
    <row r="7" ht="12.75">
      <c r="A7" t="s">
        <v>8</v>
      </c>
    </row>
    <row r="8" spans="1:4" ht="12.75">
      <c r="A8">
        <f>IF(a=0,"уравнение не квадратное",IF(D&gt;=0,SQRT(D),"Нет решений"))</f>
        <v>64.74565622495459</v>
      </c>
      <c r="D8" t="s">
        <v>9</v>
      </c>
    </row>
    <row r="9" spans="1:4" ht="12.75">
      <c r="A9">
        <f>IF(AND(a=0,b=0,c_=0),"любое",IF(AND(a=0,b=0),"нет решений",IF(a=0,-c_/b,IF(D&gt;=0,(-b+SQRT(D))/(2*a),"нет решений"))))</f>
        <v>1.7442194596580587</v>
      </c>
      <c r="D9" t="s">
        <v>6</v>
      </c>
    </row>
    <row r="10" spans="1:4" ht="12.75">
      <c r="A10">
        <f>IF(AND(a=0,b=0,c_=0),"любое",IF(AND(a=0,b=0),"нет решений",IF(a=0,-c_/b,IF(D&gt;=0,(-b-SQRT(D))/(2*a),"нет решений"))))</f>
        <v>-1.1987649142035133</v>
      </c>
      <c r="D10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12" sqref="D12"/>
    </sheetView>
  </sheetViews>
  <sheetFormatPr defaultColWidth="9.00390625" defaultRowHeight="12.75"/>
  <cols>
    <col min="2" max="2" width="14.75390625" style="0" customWidth="1"/>
    <col min="3" max="3" width="11.125" style="0" customWidth="1"/>
    <col min="4" max="4" width="14.00390625" style="0" customWidth="1"/>
    <col min="5" max="5" width="12.75390625" style="0" customWidth="1"/>
    <col min="6" max="6" width="20.75390625" style="0" customWidth="1"/>
    <col min="7" max="7" width="14.75390625" style="0" customWidth="1"/>
    <col min="8" max="8" width="22.25390625" style="0" customWidth="1"/>
  </cols>
  <sheetData>
    <row r="1" spans="1:8" ht="13.5" thickTop="1">
      <c r="A1" s="24" t="s">
        <v>10</v>
      </c>
      <c r="B1" s="25"/>
      <c r="C1" s="25"/>
      <c r="D1" s="25"/>
      <c r="E1" s="26"/>
      <c r="F1" s="19"/>
      <c r="G1" s="12"/>
      <c r="H1" t="s">
        <v>27</v>
      </c>
    </row>
    <row r="2" spans="1:8" ht="12.75">
      <c r="A2" s="3" t="s">
        <v>11</v>
      </c>
      <c r="B2" s="4" t="s">
        <v>17</v>
      </c>
      <c r="C2" s="4" t="s">
        <v>18</v>
      </c>
      <c r="D2" s="4" t="s">
        <v>20</v>
      </c>
      <c r="E2" s="10" t="s">
        <v>19</v>
      </c>
      <c r="F2" s="20"/>
      <c r="H2">
        <v>100000</v>
      </c>
    </row>
    <row r="3" spans="1:6" ht="12.75">
      <c r="A3" s="3" t="s">
        <v>12</v>
      </c>
      <c r="B3" s="4" t="s">
        <v>23</v>
      </c>
      <c r="C3" s="4">
        <v>7</v>
      </c>
      <c r="D3" s="4">
        <v>9</v>
      </c>
      <c r="E3" s="10">
        <v>10</v>
      </c>
      <c r="F3" s="21"/>
    </row>
    <row r="4" spans="1:6" ht="12.75">
      <c r="A4" s="3" t="s">
        <v>13</v>
      </c>
      <c r="B4" s="4" t="s">
        <v>21</v>
      </c>
      <c r="C4" s="4">
        <v>7</v>
      </c>
      <c r="D4" s="4">
        <v>5</v>
      </c>
      <c r="E4" s="10">
        <v>1</v>
      </c>
      <c r="F4" s="21"/>
    </row>
    <row r="5" spans="1:6" ht="12.75">
      <c r="A5" s="3" t="s">
        <v>14</v>
      </c>
      <c r="B5" s="4" t="s">
        <v>24</v>
      </c>
      <c r="C5" s="4">
        <v>5</v>
      </c>
      <c r="D5" s="4">
        <v>4</v>
      </c>
      <c r="E5" s="10">
        <v>5</v>
      </c>
      <c r="F5" s="21"/>
    </row>
    <row r="6" spans="1:6" ht="12.75">
      <c r="A6" s="3" t="s">
        <v>15</v>
      </c>
      <c r="B6" s="4" t="s">
        <v>22</v>
      </c>
      <c r="C6" s="4">
        <v>7</v>
      </c>
      <c r="D6" s="4">
        <v>8</v>
      </c>
      <c r="E6" s="10">
        <v>6</v>
      </c>
      <c r="F6" s="21"/>
    </row>
    <row r="7" spans="1:6" ht="12.75">
      <c r="A7" s="6" t="s">
        <v>16</v>
      </c>
      <c r="B7" s="7" t="s">
        <v>25</v>
      </c>
      <c r="C7" s="7">
        <v>2</v>
      </c>
      <c r="D7" s="7">
        <v>0</v>
      </c>
      <c r="E7" s="11">
        <v>8</v>
      </c>
      <c r="F7" s="21"/>
    </row>
    <row r="8" spans="1:6" ht="13.5" thickBot="1">
      <c r="A8" s="27" t="s">
        <v>26</v>
      </c>
      <c r="B8" s="28"/>
      <c r="C8" s="8">
        <f>AVERAGE(C3:C7)</f>
        <v>5.6</v>
      </c>
      <c r="D8" s="8">
        <f>AVERAGE(D3:D7)</f>
        <v>5.2</v>
      </c>
      <c r="E8" s="9">
        <f>AVERAGE(E3:E7)</f>
        <v>6</v>
      </c>
      <c r="F8" s="21"/>
    </row>
    <row r="9" ht="14.25" thickBot="1" thickTop="1"/>
    <row r="10" spans="1:4" ht="13.5" thickTop="1">
      <c r="A10" s="24" t="s">
        <v>28</v>
      </c>
      <c r="B10" s="29"/>
      <c r="C10" s="29"/>
      <c r="D10" s="30"/>
    </row>
    <row r="11" spans="1:7" ht="12.75">
      <c r="A11" s="3" t="s">
        <v>11</v>
      </c>
      <c r="B11" s="4" t="s">
        <v>17</v>
      </c>
      <c r="C11" s="13" t="s">
        <v>29</v>
      </c>
      <c r="D11" s="14" t="s">
        <v>30</v>
      </c>
      <c r="E11" s="23" t="s">
        <v>37</v>
      </c>
      <c r="F11" s="23" t="s">
        <v>38</v>
      </c>
      <c r="G11" s="23" t="s">
        <v>39</v>
      </c>
    </row>
    <row r="12" spans="1:7" ht="12.75">
      <c r="A12" s="3" t="s">
        <v>12</v>
      </c>
      <c r="B12" s="4" t="s">
        <v>23</v>
      </c>
      <c r="C12" s="15">
        <f>AVERAGE(C3:E3)</f>
        <v>8.666666666666666</v>
      </c>
      <c r="D12" s="5">
        <f>IF(C12&lt;6,"не начисляется",IF(C12&lt;8,1.2*$H$2,IF(C12&lt;9,1.5*$H$2,IF(C12&lt;10,1.8*$H$2,$H$2*2))))</f>
        <v>150000</v>
      </c>
      <c r="E12">
        <f>IF(COUNTIF(C3:E3,"&gt;=9")=3,1,0)</f>
        <v>0</v>
      </c>
      <c r="F12">
        <f>IF(COUNTIF(C3:E3,"&gt;=6")=3,1,0)</f>
        <v>1</v>
      </c>
      <c r="G12">
        <f>IF(COUNTIF(C3:E3,"&lt;=2")&gt;=1,1,0)</f>
        <v>0</v>
      </c>
    </row>
    <row r="13" spans="1:7" ht="12.75">
      <c r="A13" s="3" t="s">
        <v>13</v>
      </c>
      <c r="B13" s="4" t="s">
        <v>21</v>
      </c>
      <c r="C13" s="15">
        <f>AVERAGE(C4:E4)</f>
        <v>4.333333333333333</v>
      </c>
      <c r="D13" s="5" t="str">
        <f>IF(C13&lt;6,"не начисляется",IF(C13&lt;8,1.2*$H$2,IF(C13&lt;9,1.5*$H$2,IF(C13&lt;10,1.8*$H$2,$H$2*2))))</f>
        <v>не начисляется</v>
      </c>
      <c r="E13">
        <f>IF(COUNTIF(C4:E4,"&gt;=9")=3,1,0)</f>
        <v>0</v>
      </c>
      <c r="F13">
        <f>IF(COUNTIF(C4:E4,"&gt;=6")=3,1,0)</f>
        <v>0</v>
      </c>
      <c r="G13">
        <f>IF(COUNTIF(C4:E4,"&lt;=2")&gt;=1,1,0)</f>
        <v>1</v>
      </c>
    </row>
    <row r="14" spans="1:7" ht="12.75">
      <c r="A14" s="3" t="s">
        <v>14</v>
      </c>
      <c r="B14" s="4" t="s">
        <v>24</v>
      </c>
      <c r="C14" s="15">
        <f>AVERAGE(C5:E5)</f>
        <v>4.666666666666667</v>
      </c>
      <c r="D14" s="5" t="str">
        <f>IF(C14&lt;6,"не начисляется",IF(C14&lt;8,1.2*$H$2,IF(C14&lt;9,1.5*$H$2,IF(C14&lt;10,1.8*$H$2,$H$2*2))))</f>
        <v>не начисляется</v>
      </c>
      <c r="E14">
        <f>IF(COUNTIF(C5:E5,"&gt;=9")=3,1,0)</f>
        <v>0</v>
      </c>
      <c r="F14">
        <f>IF(COUNTIF(C5:E5,"&gt;=6")=3,1,0)</f>
        <v>0</v>
      </c>
      <c r="G14">
        <f>IF(COUNTIF(C5:E5,"&lt;=2")&gt;=1,1,0)</f>
        <v>0</v>
      </c>
    </row>
    <row r="15" spans="1:7" ht="12.75">
      <c r="A15" s="3" t="s">
        <v>15</v>
      </c>
      <c r="B15" s="4" t="s">
        <v>22</v>
      </c>
      <c r="C15" s="15">
        <f>AVERAGE(C6:E6)</f>
        <v>7</v>
      </c>
      <c r="D15" s="5">
        <f>IF(C15&lt;6,"не начисляется",IF(C15&lt;8,1.2*$H$2,IF(C15&lt;9,1.5*$H$2,IF(C15&lt;10,1.8*$H$2,$H$2*2))))</f>
        <v>120000</v>
      </c>
      <c r="E15">
        <f>IF(COUNTIF(C6:E6,"&gt;=9")=3,1,0)</f>
        <v>0</v>
      </c>
      <c r="F15">
        <f>IF(COUNTIF(C6:E6,"&gt;=6")=3,1,0)</f>
        <v>1</v>
      </c>
      <c r="G15">
        <f>IF(COUNTIF(C6:E6,"&lt;=2")&gt;=1,1,0)</f>
        <v>0</v>
      </c>
    </row>
    <row r="16" spans="1:7" ht="13.5" thickBot="1">
      <c r="A16" s="16" t="s">
        <v>16</v>
      </c>
      <c r="B16" s="17" t="s">
        <v>25</v>
      </c>
      <c r="C16" s="18">
        <f>AVERAGE(C7:E7)</f>
        <v>3.3333333333333335</v>
      </c>
      <c r="D16" s="5" t="str">
        <f>IF(C16&lt;6,"не начисляется",IF(C16&lt;8,1.2*$H$2,IF(C16&lt;9,1.5*$H$2,IF(C16&lt;10,1.8*$H$2,$H$2*2))))</f>
        <v>не начисляется</v>
      </c>
      <c r="E16">
        <f>IF(COUNTIF(C7:E7,"&gt;=9")=3,1,0)</f>
        <v>0</v>
      </c>
      <c r="F16">
        <f>IF(COUNTIF(C7:E7,"&gt;=6")=3,1,0)</f>
        <v>0</v>
      </c>
      <c r="G16">
        <f>IF(COUNTIF(C7:E7,"&lt;=2")&gt;=1,1,0)</f>
        <v>1</v>
      </c>
    </row>
    <row r="17" ht="13.5" thickTop="1"/>
    <row r="19" spans="1:3" ht="12.75">
      <c r="A19" s="22" t="s">
        <v>31</v>
      </c>
      <c r="B19" s="22"/>
      <c r="C19" s="22"/>
    </row>
    <row r="20" spans="1:4" ht="12.75">
      <c r="A20" t="s">
        <v>32</v>
      </c>
      <c r="D20">
        <f>SUM(E12:E16)</f>
        <v>0</v>
      </c>
    </row>
    <row r="21" spans="1:4" ht="12.75">
      <c r="A21" t="s">
        <v>33</v>
      </c>
      <c r="D21">
        <f>SUM(F12:F16)</f>
        <v>2</v>
      </c>
    </row>
    <row r="22" spans="1:4" ht="12.75">
      <c r="A22" t="s">
        <v>34</v>
      </c>
      <c r="D22">
        <f>SUM(G12:G16)</f>
        <v>2</v>
      </c>
    </row>
    <row r="23" spans="1:4" ht="12.75">
      <c r="A23" t="s">
        <v>35</v>
      </c>
      <c r="D23" t="str">
        <f>INDEX(C2:E2,,MATCH(MIN(C8:E8),C8:E8,0))</f>
        <v>Эконом. теория</v>
      </c>
    </row>
    <row r="24" spans="1:4" ht="12.75">
      <c r="A24" t="s">
        <v>36</v>
      </c>
      <c r="D24" t="str">
        <f>INDEX(B12:B16,MATCH(MAX(C12:C16),C12:C16,0),)</f>
        <v>Кудник И.К.</v>
      </c>
    </row>
  </sheetData>
  <mergeCells count="3">
    <mergeCell ref="A1:E1"/>
    <mergeCell ref="A8:B8"/>
    <mergeCell ref="A10:D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G4" sqref="G4"/>
    </sheetView>
  </sheetViews>
  <sheetFormatPr defaultColWidth="9.00390625" defaultRowHeight="12.75"/>
  <sheetData>
    <row r="1" spans="1:7" ht="12.75">
      <c r="A1" s="22" t="s">
        <v>40</v>
      </c>
      <c r="B1" s="22"/>
      <c r="C1" s="22"/>
      <c r="F1" t="s">
        <v>1</v>
      </c>
      <c r="G1">
        <v>2</v>
      </c>
    </row>
    <row r="2" spans="1:7" ht="12.75">
      <c r="A2" t="s">
        <v>41</v>
      </c>
      <c r="C2" t="str">
        <f>IF(MAX(G1:G3)&lt;SMALL(G1:G3,1)+SMALL(G1:G3,2),IF(AND(G1=G3,G1=G2),"равносторонний",IF(OR(G1=G2,G1=G3,G2=G3),"Равнобедренный","Разносторонний")),"не существует")</f>
        <v>не существует</v>
      </c>
      <c r="F2" t="s">
        <v>2</v>
      </c>
      <c r="G2">
        <v>5</v>
      </c>
    </row>
    <row r="3" spans="1:7" ht="12.75">
      <c r="A3" t="s">
        <v>42</v>
      </c>
      <c r="C3" t="str">
        <f>IF(MAX(G1:G3)&lt;SMALL(G1:G3,1)+SMALL(G1:G3,2),IF((MAX(G1:G3))^2=(SMALL(G1:G3,1))^2+(SMALL(G1:G3,2))^2,"прямоугольный",IF((MAX(G1:G3))^2&gt;(SMALL(G1:G3,1))^2+(SMALL(G1:G3,2))^2,"тупоугольный","остроугольный")),"не существует")</f>
        <v>не существует</v>
      </c>
      <c r="F3" t="s">
        <v>3</v>
      </c>
      <c r="G3">
        <v>100</v>
      </c>
    </row>
    <row r="4" spans="1:3" ht="12.75">
      <c r="A4" s="31" t="s">
        <v>43</v>
      </c>
      <c r="B4" s="31"/>
      <c r="C4" t="str">
        <f>IF(MAX(G1:G3)&lt;SMALL(G1:G3,1)+SMALL(G1:G3,2),SQRT(((G1+G2+G3)/2)*((G1+G2-G3)/2)*((G1+G3-G2)/2)*((G2+G3-G1)/2)),"нет")</f>
        <v>нет</v>
      </c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</dc:creator>
  <cp:keywords/>
  <dc:description/>
  <cp:lastModifiedBy>Администратор</cp:lastModifiedBy>
  <dcterms:created xsi:type="dcterms:W3CDTF">2007-11-05T10:42:26Z</dcterms:created>
  <dcterms:modified xsi:type="dcterms:W3CDTF">2007-11-12T09:49:43Z</dcterms:modified>
  <cp:category/>
  <cp:version/>
  <cp:contentType/>
  <cp:contentStatus/>
</cp:coreProperties>
</file>